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<sst xmlns="http://schemas.openxmlformats.org/spreadsheetml/2006/main" count="350" uniqueCount="68">
  <si>
    <t>Adimission Expenses</t>
  </si>
  <si>
    <t>Advertisement &amp; Publicity Exp</t>
  </si>
  <si>
    <t>Bank Charges</t>
  </si>
  <si>
    <t>Books &amp; Periodicals</t>
  </si>
  <si>
    <t>College Day Expenses</t>
  </si>
  <si>
    <t>Electricity Charges</t>
  </si>
  <si>
    <t>Fire Station  Expenses</t>
  </si>
  <si>
    <t>Fuel Expenses for College Buses</t>
  </si>
  <si>
    <t>Garden Expenses</t>
  </si>
  <si>
    <t>General Expenses</t>
  </si>
  <si>
    <t xml:space="preserve">Generator Maintenance </t>
  </si>
  <si>
    <t>Intenet Expenses</t>
  </si>
  <si>
    <t xml:space="preserve">Library journals </t>
  </si>
  <si>
    <t>PMKY Faculty Expenses</t>
  </si>
  <si>
    <t>Postage &amp; Telegram Exp</t>
  </si>
  <si>
    <t>Printing &amp; Stationery Expenses</t>
  </si>
  <si>
    <t>Processing charges</t>
  </si>
  <si>
    <t>Professional tax</t>
  </si>
  <si>
    <t>Placement &amp; Training Exp</t>
  </si>
  <si>
    <t>Rain harvesting pit</t>
  </si>
  <si>
    <t>Rent</t>
  </si>
  <si>
    <t>Repair &amp; Maintenance Building</t>
  </si>
  <si>
    <t>Repair &amp; Maintenance Computers</t>
  </si>
  <si>
    <t>Repair &amp; Maintenance (Others)</t>
  </si>
  <si>
    <t>Repair &amp; Maintenance Vehicles</t>
  </si>
  <si>
    <t>Seed</t>
  </si>
  <si>
    <t>Sensor based street lights</t>
  </si>
  <si>
    <t>Students Merit Awards</t>
  </si>
  <si>
    <t>Seminar Expenses</t>
  </si>
  <si>
    <t>Sports Material Exp</t>
  </si>
  <si>
    <t>Staffwelfare/Medical Aid</t>
  </si>
  <si>
    <t>Telephone Expenses (Mobile)</t>
  </si>
  <si>
    <t>Training Exp</t>
  </si>
  <si>
    <t>Transport Charges</t>
  </si>
  <si>
    <t>Travelling Expenses</t>
  </si>
  <si>
    <t>Work Shop Expenses</t>
  </si>
  <si>
    <t>Library Books</t>
  </si>
  <si>
    <t>TOTAL</t>
  </si>
  <si>
    <t>Spot Admissin expenses</t>
  </si>
  <si>
    <t>Orientation Program Expenses</t>
  </si>
  <si>
    <t>Member Secretary Fee Exp</t>
  </si>
  <si>
    <t>Project Work Expenses</t>
  </si>
  <si>
    <t>4.4.1 Percentage expenditure incurred on maintenance of physical facilities and academic support facilities excluding salary component, during the last five years</t>
  </si>
  <si>
    <t>Year 1      2022-2023</t>
  </si>
  <si>
    <t>Head of expenditure (for ex. Repair and maintenance)</t>
  </si>
  <si>
    <t>Item of expenditure (for ex. AMC for Lab equipment and computers, garden maintenance etc.)</t>
  </si>
  <si>
    <t>Amount 
(INR in Lakhs)</t>
  </si>
  <si>
    <t>Expenditure on Physical &amp; Academic Facilities</t>
  </si>
  <si>
    <t>Annual Maintenance Charges</t>
  </si>
  <si>
    <t>Afrc</t>
  </si>
  <si>
    <t>Infrastructure Maintanance</t>
  </si>
  <si>
    <t>Games expenses</t>
  </si>
  <si>
    <t>Garden Exp</t>
  </si>
  <si>
    <t>Genanerator  Maintenance expenses</t>
  </si>
  <si>
    <t>Library Journals Exp</t>
  </si>
  <si>
    <t>Rain Harvesting pit</t>
  </si>
  <si>
    <t>Registration charges</t>
  </si>
  <si>
    <t>Student merit Awards</t>
  </si>
  <si>
    <t>Web Designaing Exp</t>
  </si>
  <si>
    <t xml:space="preserve">Library </t>
  </si>
  <si>
    <t>Year 2     2021-2022</t>
  </si>
  <si>
    <t>Membership Fee Exp</t>
  </si>
  <si>
    <t>Web Designing Expenses</t>
  </si>
  <si>
    <t>Year 3    2020-2021</t>
  </si>
  <si>
    <t>Year 4     2019-2020</t>
  </si>
  <si>
    <t>Library  Journal</t>
  </si>
  <si>
    <t>Libraray</t>
  </si>
  <si>
    <t>Year 5     2018-2019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</si>
</sst>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(\$* #,##0.00_);_(\$* \(#,##0.00\);_(\$* &quot;-&quot;??_);_(@_)"/>
    <numFmt numFmtId="170" formatCode="_ * #,##0_ ;_ * \-#,##0_ ;_ * &quot;-&quot;_ ;_ @_ "/>
    <numFmt numFmtId="171" formatCode="_(\$* #,##0_);_(\$* \(#,##0\);_(\$* &quot;-&quot;_);_(@_)"/>
    <numFmt numFmtId="172" formatCode="&quot;&quot;0.00"/>
    <numFmt numFmtId="173" formatCode="&quot;&quot;0"/>
    <numFmt numFmtId="174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top" indent="1"/>
    </xf>
    <xf numFmtId="173" fontId="2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vertical="top"/>
    </xf>
    <xf numFmtId="173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174" fontId="1" fillId="0" borderId="10" xfId="42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4"/>
  <sheetViews>
    <sheetView tabSelected="1" zoomScaleSheetLayoutView="100" zoomScalePageLayoutView="0" workbookViewId="0" topLeftCell="A1">
      <selection activeCell="A1" sqref="A1:IV16384"/>
    </sheetView>
  </sheetViews>
  <sheetFormatPr defaultColWidth="9.140625" defaultRowHeight="44.25" customHeight="1"/>
  <cols>
    <col min="1" max="1" width="27.00390625" style="6" customWidth="1"/>
    <col min="2" max="2" width="36.421875" style="6" customWidth="1"/>
    <col min="3" max="3" width="13.7109375" style="6" customWidth="1"/>
    <col min="4" max="16384" width="9.140625" style="6" customWidth="1"/>
  </cols>
  <sheetData>
    <row r="1" spans="1:3" ht="44.25" customHeight="1">
      <c r="A1" s="16" t="s">
        <v>42</v>
      </c>
      <c r="B1" s="16"/>
      <c r="C1" s="16"/>
    </row>
    <row r="2" spans="1:3" ht="44.25" customHeight="1">
      <c r="A2" s="15" t="s">
        <v>43</v>
      </c>
      <c r="B2" s="15"/>
      <c r="C2" s="15"/>
    </row>
    <row r="3" spans="1:3" ht="44.25" customHeight="1">
      <c r="A3" s="1" t="s">
        <v>44</v>
      </c>
      <c r="B3" s="2" t="s">
        <v>45</v>
      </c>
      <c r="C3" s="2" t="s">
        <v>46</v>
      </c>
    </row>
    <row r="4" spans="1:3" ht="44.25" customHeight="1">
      <c r="A4" s="3" t="s">
        <v>47</v>
      </c>
      <c r="B4" s="7" t="s">
        <v>48</v>
      </c>
      <c r="C4" s="8">
        <v>12710</v>
      </c>
    </row>
    <row r="5" spans="1:3" ht="44.25" customHeight="1">
      <c r="A5" s="3" t="s">
        <v>47</v>
      </c>
      <c r="B5" s="7" t="s">
        <v>49</v>
      </c>
      <c r="C5" s="8">
        <v>30000</v>
      </c>
    </row>
    <row r="6" spans="1:3" ht="44.25" customHeight="1">
      <c r="A6" s="3" t="s">
        <v>47</v>
      </c>
      <c r="B6" s="7" t="s">
        <v>2</v>
      </c>
      <c r="C6" s="8">
        <f>17582.63+990.35</f>
        <v>18572.98</v>
      </c>
    </row>
    <row r="7" spans="1:3" ht="44.25" customHeight="1">
      <c r="A7" s="3" t="s">
        <v>47</v>
      </c>
      <c r="B7" s="7" t="s">
        <v>3</v>
      </c>
      <c r="C7" s="8">
        <v>12866</v>
      </c>
    </row>
    <row r="8" spans="1:3" ht="44.25" customHeight="1">
      <c r="A8" s="3" t="s">
        <v>50</v>
      </c>
      <c r="B8" s="7" t="s">
        <v>5</v>
      </c>
      <c r="C8" s="8">
        <f>699967+41825</f>
        <v>741792</v>
      </c>
    </row>
    <row r="9" spans="1:3" ht="44.25" customHeight="1">
      <c r="A9" s="3" t="s">
        <v>47</v>
      </c>
      <c r="B9" s="7" t="s">
        <v>7</v>
      </c>
      <c r="C9" s="8">
        <f>104820+3682274+120000-825210</f>
        <v>3081884</v>
      </c>
    </row>
    <row r="10" spans="1:3" ht="44.25" customHeight="1">
      <c r="A10" s="3" t="s">
        <v>47</v>
      </c>
      <c r="B10" s="7" t="s">
        <v>51</v>
      </c>
      <c r="C10" s="8">
        <f>80504+11485</f>
        <v>91989</v>
      </c>
    </row>
    <row r="11" spans="1:3" ht="44.25" customHeight="1">
      <c r="A11" s="3" t="s">
        <v>47</v>
      </c>
      <c r="B11" s="7" t="s">
        <v>52</v>
      </c>
      <c r="C11" s="8">
        <v>8500</v>
      </c>
    </row>
    <row r="12" spans="1:3" ht="44.25" customHeight="1">
      <c r="A12" s="3" t="s">
        <v>47</v>
      </c>
      <c r="B12" s="7" t="s">
        <v>9</v>
      </c>
      <c r="C12" s="8">
        <f>56463+10117</f>
        <v>66580</v>
      </c>
    </row>
    <row r="13" spans="1:3" ht="44.25" customHeight="1">
      <c r="A13" s="3" t="s">
        <v>50</v>
      </c>
      <c r="B13" s="7" t="s">
        <v>53</v>
      </c>
      <c r="C13" s="8">
        <v>40513</v>
      </c>
    </row>
    <row r="14" spans="1:3" ht="44.25" customHeight="1">
      <c r="A14" s="3" t="s">
        <v>47</v>
      </c>
      <c r="B14" s="7" t="s">
        <v>11</v>
      </c>
      <c r="C14" s="8">
        <v>91758</v>
      </c>
    </row>
    <row r="15" spans="1:3" ht="44.25" customHeight="1">
      <c r="A15" s="3" t="s">
        <v>50</v>
      </c>
      <c r="B15" s="7" t="s">
        <v>54</v>
      </c>
      <c r="C15" s="8">
        <f>3010+5182</f>
        <v>8192</v>
      </c>
    </row>
    <row r="16" spans="1:3" ht="44.25" customHeight="1">
      <c r="A16" s="3" t="s">
        <v>50</v>
      </c>
      <c r="B16" s="7" t="s">
        <v>14</v>
      </c>
      <c r="C16" s="8">
        <v>16902</v>
      </c>
    </row>
    <row r="17" spans="1:3" ht="44.25" customHeight="1">
      <c r="A17" s="3" t="s">
        <v>50</v>
      </c>
      <c r="B17" s="7" t="s">
        <v>15</v>
      </c>
      <c r="C17" s="8">
        <f>275784.24+46016</f>
        <v>321800.24</v>
      </c>
    </row>
    <row r="18" spans="1:3" ht="44.25" customHeight="1">
      <c r="A18" s="3" t="s">
        <v>47</v>
      </c>
      <c r="B18" s="7" t="s">
        <v>16</v>
      </c>
      <c r="C18" s="8">
        <v>256520</v>
      </c>
    </row>
    <row r="19" spans="1:3" ht="44.25" customHeight="1">
      <c r="A19" s="3" t="s">
        <v>47</v>
      </c>
      <c r="B19" s="7" t="s">
        <v>41</v>
      </c>
      <c r="C19" s="8">
        <v>48000</v>
      </c>
    </row>
    <row r="20" spans="1:3" ht="44.25" customHeight="1">
      <c r="A20" s="3" t="s">
        <v>47</v>
      </c>
      <c r="B20" s="7" t="s">
        <v>55</v>
      </c>
      <c r="C20" s="8">
        <v>18800</v>
      </c>
    </row>
    <row r="21" spans="1:3" ht="44.25" customHeight="1">
      <c r="A21" s="3" t="s">
        <v>47</v>
      </c>
      <c r="B21" s="7" t="s">
        <v>56</v>
      </c>
      <c r="C21" s="8">
        <v>19540</v>
      </c>
    </row>
    <row r="22" spans="1:3" ht="44.25" customHeight="1">
      <c r="A22" s="3" t="s">
        <v>47</v>
      </c>
      <c r="B22" s="7" t="s">
        <v>20</v>
      </c>
      <c r="C22" s="8">
        <f>62520+18000</f>
        <v>80520</v>
      </c>
    </row>
    <row r="23" spans="1:3" ht="44.25" customHeight="1">
      <c r="A23" s="3" t="s">
        <v>47</v>
      </c>
      <c r="B23" s="7" t="s">
        <v>21</v>
      </c>
      <c r="C23" s="8">
        <f>272124+34695</f>
        <v>306819</v>
      </c>
    </row>
    <row r="24" spans="1:3" ht="44.25" customHeight="1">
      <c r="A24" s="3" t="s">
        <v>47</v>
      </c>
      <c r="B24" s="7" t="s">
        <v>22</v>
      </c>
      <c r="C24" s="8">
        <f>248712+7500</f>
        <v>256212</v>
      </c>
    </row>
    <row r="25" spans="1:3" ht="44.25" customHeight="1">
      <c r="A25" s="3" t="s">
        <v>47</v>
      </c>
      <c r="B25" s="7" t="s">
        <v>23</v>
      </c>
      <c r="C25" s="8">
        <v>221976</v>
      </c>
    </row>
    <row r="26" spans="1:3" ht="44.25" customHeight="1">
      <c r="A26" s="4" t="s">
        <v>50</v>
      </c>
      <c r="B26" s="7" t="s">
        <v>24</v>
      </c>
      <c r="C26" s="8">
        <f>8650+640065+522044</f>
        <v>1170759</v>
      </c>
    </row>
    <row r="27" spans="1:3" ht="44.25" customHeight="1">
      <c r="A27" s="4" t="s">
        <v>50</v>
      </c>
      <c r="B27" s="7" t="s">
        <v>25</v>
      </c>
      <c r="C27" s="8">
        <v>234700</v>
      </c>
    </row>
    <row r="28" spans="1:3" ht="44.25" customHeight="1">
      <c r="A28" s="4" t="s">
        <v>50</v>
      </c>
      <c r="B28" s="7" t="s">
        <v>26</v>
      </c>
      <c r="C28" s="8">
        <v>18200</v>
      </c>
    </row>
    <row r="29" spans="1:3" ht="44.25" customHeight="1">
      <c r="A29" s="3" t="s">
        <v>47</v>
      </c>
      <c r="B29" s="7" t="s">
        <v>38</v>
      </c>
      <c r="C29" s="8">
        <f>52400+54300</f>
        <v>106700</v>
      </c>
    </row>
    <row r="30" spans="1:3" ht="44.25" customHeight="1">
      <c r="A30" s="3" t="s">
        <v>47</v>
      </c>
      <c r="B30" s="7" t="s">
        <v>30</v>
      </c>
      <c r="C30" s="8">
        <v>971760</v>
      </c>
    </row>
    <row r="31" spans="1:3" ht="44.25" customHeight="1">
      <c r="A31" s="3" t="s">
        <v>47</v>
      </c>
      <c r="B31" s="7" t="s">
        <v>57</v>
      </c>
      <c r="C31" s="8">
        <v>24000</v>
      </c>
    </row>
    <row r="32" spans="1:3" ht="44.25" customHeight="1">
      <c r="A32" s="3" t="s">
        <v>47</v>
      </c>
      <c r="B32" s="7" t="s">
        <v>31</v>
      </c>
      <c r="C32" s="8">
        <f>30608+11376</f>
        <v>41984</v>
      </c>
    </row>
    <row r="33" spans="1:3" ht="44.25" customHeight="1">
      <c r="A33" s="3" t="s">
        <v>47</v>
      </c>
      <c r="B33" s="7" t="s">
        <v>33</v>
      </c>
      <c r="C33" s="8">
        <f>17585+10000</f>
        <v>27585</v>
      </c>
    </row>
    <row r="34" spans="1:3" ht="44.25" customHeight="1">
      <c r="A34" s="3" t="s">
        <v>47</v>
      </c>
      <c r="B34" s="7" t="s">
        <v>34</v>
      </c>
      <c r="C34" s="8">
        <v>124903</v>
      </c>
    </row>
    <row r="35" spans="1:3" ht="44.25" customHeight="1">
      <c r="A35" s="3" t="s">
        <v>47</v>
      </c>
      <c r="B35" s="7" t="s">
        <v>58</v>
      </c>
      <c r="C35" s="8">
        <v>7100</v>
      </c>
    </row>
    <row r="36" spans="1:3" ht="44.25" customHeight="1">
      <c r="A36" s="3" t="s">
        <v>47</v>
      </c>
      <c r="B36" s="7" t="s">
        <v>35</v>
      </c>
      <c r="C36" s="8">
        <f>12000+20000</f>
        <v>32000</v>
      </c>
    </row>
    <row r="37" spans="1:3" ht="44.25" customHeight="1">
      <c r="A37" s="9" t="s">
        <v>59</v>
      </c>
      <c r="B37" s="7" t="s">
        <v>36</v>
      </c>
      <c r="C37" s="10">
        <v>134441</v>
      </c>
    </row>
    <row r="38" spans="1:3" ht="44.25" customHeight="1">
      <c r="A38" s="14" t="s">
        <v>37</v>
      </c>
      <c r="B38" s="14"/>
      <c r="C38" s="10">
        <f>SUM(C4:C37)</f>
        <v>8646578.22</v>
      </c>
    </row>
    <row r="39" spans="1:3" ht="44.25" customHeight="1">
      <c r="A39" s="15" t="s">
        <v>60</v>
      </c>
      <c r="B39" s="15"/>
      <c r="C39" s="15"/>
    </row>
    <row r="40" spans="1:3" ht="44.25" customHeight="1">
      <c r="A40" s="2" t="s">
        <v>44</v>
      </c>
      <c r="B40" s="2" t="s">
        <v>45</v>
      </c>
      <c r="C40" s="2" t="s">
        <v>46</v>
      </c>
    </row>
    <row r="41" spans="1:3" ht="44.25" customHeight="1">
      <c r="A41" s="3" t="s">
        <v>47</v>
      </c>
      <c r="B41" s="7" t="s">
        <v>1</v>
      </c>
      <c r="C41" s="11">
        <v>114376</v>
      </c>
    </row>
    <row r="42" spans="1:3" ht="44.25" customHeight="1">
      <c r="A42" s="3" t="s">
        <v>47</v>
      </c>
      <c r="B42" s="7" t="s">
        <v>48</v>
      </c>
      <c r="C42" s="11">
        <v>11210</v>
      </c>
    </row>
    <row r="43" spans="1:3" ht="44.25" customHeight="1">
      <c r="A43" s="3" t="s">
        <v>47</v>
      </c>
      <c r="B43" s="7" t="s">
        <v>2</v>
      </c>
      <c r="C43" s="11">
        <v>8986.1</v>
      </c>
    </row>
    <row r="44" spans="1:3" ht="44.25" customHeight="1">
      <c r="A44" s="3" t="s">
        <v>47</v>
      </c>
      <c r="B44" s="7" t="s">
        <v>3</v>
      </c>
      <c r="C44" s="11">
        <v>8339</v>
      </c>
    </row>
    <row r="45" spans="1:3" ht="44.25" customHeight="1">
      <c r="A45" s="3" t="s">
        <v>47</v>
      </c>
      <c r="B45" s="7" t="s">
        <v>5</v>
      </c>
      <c r="C45" s="11">
        <v>459347</v>
      </c>
    </row>
    <row r="46" spans="1:3" ht="44.25" customHeight="1">
      <c r="A46" s="3" t="s">
        <v>47</v>
      </c>
      <c r="B46" s="7" t="s">
        <v>7</v>
      </c>
      <c r="C46" s="11">
        <f>2067856-860000</f>
        <v>1207856</v>
      </c>
    </row>
    <row r="47" spans="1:3" ht="44.25" customHeight="1">
      <c r="A47" s="3" t="s">
        <v>47</v>
      </c>
      <c r="B47" s="7" t="s">
        <v>51</v>
      </c>
      <c r="C47" s="11">
        <v>28000</v>
      </c>
    </row>
    <row r="48" spans="1:3" ht="44.25" customHeight="1">
      <c r="A48" s="3" t="s">
        <v>47</v>
      </c>
      <c r="B48" s="7" t="s">
        <v>8</v>
      </c>
      <c r="C48" s="11">
        <v>143880</v>
      </c>
    </row>
    <row r="49" spans="1:3" ht="44.25" customHeight="1">
      <c r="A49" s="3" t="s">
        <v>47</v>
      </c>
      <c r="B49" s="7" t="s">
        <v>9</v>
      </c>
      <c r="C49" s="11">
        <v>19237</v>
      </c>
    </row>
    <row r="50" spans="1:3" ht="44.25" customHeight="1">
      <c r="A50" s="3" t="s">
        <v>47</v>
      </c>
      <c r="B50" s="7" t="s">
        <v>53</v>
      </c>
      <c r="C50" s="11">
        <v>25435</v>
      </c>
    </row>
    <row r="51" spans="1:3" ht="44.25" customHeight="1">
      <c r="A51" s="3" t="s">
        <v>47</v>
      </c>
      <c r="B51" s="7" t="s">
        <v>11</v>
      </c>
      <c r="C51" s="11">
        <v>86748</v>
      </c>
    </row>
    <row r="52" spans="1:3" ht="44.25" customHeight="1">
      <c r="A52" s="3" t="s">
        <v>47</v>
      </c>
      <c r="B52" s="7" t="s">
        <v>54</v>
      </c>
      <c r="C52" s="11">
        <v>1010</v>
      </c>
    </row>
    <row r="53" spans="1:3" ht="44.25" customHeight="1">
      <c r="A53" s="3" t="s">
        <v>47</v>
      </c>
      <c r="B53" s="7" t="s">
        <v>61</v>
      </c>
      <c r="C53" s="11">
        <v>19470</v>
      </c>
    </row>
    <row r="54" spans="1:3" ht="44.25" customHeight="1">
      <c r="A54" s="3" t="s">
        <v>50</v>
      </c>
      <c r="B54" s="7" t="s">
        <v>14</v>
      </c>
      <c r="C54" s="11">
        <v>390</v>
      </c>
    </row>
    <row r="55" spans="1:3" ht="44.25" customHeight="1">
      <c r="A55" s="3" t="s">
        <v>47</v>
      </c>
      <c r="B55" s="7" t="s">
        <v>15</v>
      </c>
      <c r="C55" s="11">
        <v>127203</v>
      </c>
    </row>
    <row r="56" spans="1:3" ht="44.25" customHeight="1">
      <c r="A56" s="3" t="s">
        <v>47</v>
      </c>
      <c r="B56" s="7" t="s">
        <v>16</v>
      </c>
      <c r="C56" s="11">
        <v>222360</v>
      </c>
    </row>
    <row r="57" spans="1:3" ht="44.25" customHeight="1">
      <c r="A57" s="3" t="s">
        <v>47</v>
      </c>
      <c r="B57" s="7" t="s">
        <v>41</v>
      </c>
      <c r="C57" s="11">
        <v>70400</v>
      </c>
    </row>
    <row r="58" spans="1:3" ht="44.25" customHeight="1">
      <c r="A58" s="3" t="s">
        <v>50</v>
      </c>
      <c r="B58" s="7" t="s">
        <v>55</v>
      </c>
      <c r="C58" s="11">
        <v>23500</v>
      </c>
    </row>
    <row r="59" spans="1:3" ht="44.25" customHeight="1">
      <c r="A59" s="3" t="s">
        <v>50</v>
      </c>
      <c r="B59" s="7" t="s">
        <v>20</v>
      </c>
      <c r="C59" s="11">
        <v>110000</v>
      </c>
    </row>
    <row r="60" spans="1:3" ht="44.25" customHeight="1">
      <c r="A60" s="3" t="s">
        <v>47</v>
      </c>
      <c r="B60" s="7" t="s">
        <v>21</v>
      </c>
      <c r="C60" s="11">
        <v>229211</v>
      </c>
    </row>
    <row r="61" spans="1:3" ht="44.25" customHeight="1">
      <c r="A61" s="3" t="s">
        <v>47</v>
      </c>
      <c r="B61" s="7" t="s">
        <v>22</v>
      </c>
      <c r="C61" s="11">
        <v>43590</v>
      </c>
    </row>
    <row r="62" spans="1:3" ht="44.25" customHeight="1">
      <c r="A62" s="3" t="s">
        <v>47</v>
      </c>
      <c r="B62" s="7" t="s">
        <v>23</v>
      </c>
      <c r="C62" s="11">
        <v>110330</v>
      </c>
    </row>
    <row r="63" spans="1:3" ht="44.25" customHeight="1">
      <c r="A63" s="3" t="s">
        <v>47</v>
      </c>
      <c r="B63" s="7" t="s">
        <v>24</v>
      </c>
      <c r="C63" s="11">
        <v>1217700</v>
      </c>
    </row>
    <row r="64" spans="1:3" ht="44.25" customHeight="1">
      <c r="A64" s="3" t="s">
        <v>47</v>
      </c>
      <c r="B64" s="7" t="s">
        <v>25</v>
      </c>
      <c r="C64" s="11">
        <v>142100</v>
      </c>
    </row>
    <row r="65" spans="1:3" ht="44.25" customHeight="1">
      <c r="A65" s="3" t="s">
        <v>47</v>
      </c>
      <c r="B65" s="7" t="s">
        <v>26</v>
      </c>
      <c r="C65" s="11">
        <v>14000</v>
      </c>
    </row>
    <row r="66" spans="1:3" ht="44.25" customHeight="1">
      <c r="A66" s="3" t="s">
        <v>47</v>
      </c>
      <c r="B66" s="7" t="s">
        <v>30</v>
      </c>
      <c r="C66" s="11">
        <v>989760</v>
      </c>
    </row>
    <row r="67" spans="1:3" ht="44.25" customHeight="1">
      <c r="A67" s="3" t="s">
        <v>47</v>
      </c>
      <c r="B67" s="7" t="s">
        <v>31</v>
      </c>
      <c r="C67" s="11">
        <v>17892</v>
      </c>
    </row>
    <row r="68" spans="1:3" ht="44.25" customHeight="1">
      <c r="A68" s="3" t="s">
        <v>47</v>
      </c>
      <c r="B68" s="7" t="s">
        <v>33</v>
      </c>
      <c r="C68" s="11">
        <v>1580</v>
      </c>
    </row>
    <row r="69" spans="1:3" ht="44.25" customHeight="1">
      <c r="A69" s="3" t="s">
        <v>47</v>
      </c>
      <c r="B69" s="7" t="s">
        <v>34</v>
      </c>
      <c r="C69" s="11">
        <v>102533</v>
      </c>
    </row>
    <row r="70" spans="1:3" ht="44.25" customHeight="1">
      <c r="A70" s="3" t="s">
        <v>47</v>
      </c>
      <c r="B70" s="7" t="s">
        <v>62</v>
      </c>
      <c r="C70" s="11">
        <v>34000</v>
      </c>
    </row>
    <row r="71" spans="1:3" ht="44.25" customHeight="1">
      <c r="A71" s="3" t="s">
        <v>47</v>
      </c>
      <c r="B71" s="7" t="s">
        <v>35</v>
      </c>
      <c r="C71" s="11">
        <v>52500</v>
      </c>
    </row>
    <row r="72" spans="1:3" ht="44.25" customHeight="1">
      <c r="A72" s="14" t="s">
        <v>37</v>
      </c>
      <c r="B72" s="14"/>
      <c r="C72" s="11">
        <f>SUM(C41:C71)</f>
        <v>5642943.1</v>
      </c>
    </row>
    <row r="73" spans="1:3" ht="44.25" customHeight="1">
      <c r="A73" s="15" t="s">
        <v>63</v>
      </c>
      <c r="B73" s="15"/>
      <c r="C73" s="15"/>
    </row>
    <row r="74" spans="1:3" ht="44.25" customHeight="1">
      <c r="A74" s="2" t="s">
        <v>44</v>
      </c>
      <c r="B74" s="2" t="s">
        <v>45</v>
      </c>
      <c r="C74" s="2" t="s">
        <v>46</v>
      </c>
    </row>
    <row r="75" spans="1:3" ht="44.25" customHeight="1">
      <c r="A75" s="3" t="s">
        <v>47</v>
      </c>
      <c r="B75" s="7" t="s">
        <v>1</v>
      </c>
      <c r="C75" s="12">
        <v>103478</v>
      </c>
    </row>
    <row r="76" spans="1:3" ht="44.25" customHeight="1">
      <c r="A76" s="3" t="s">
        <v>47</v>
      </c>
      <c r="B76" s="7" t="s">
        <v>48</v>
      </c>
      <c r="C76" s="12">
        <v>9500</v>
      </c>
    </row>
    <row r="77" spans="1:3" ht="44.25" customHeight="1">
      <c r="A77" s="3" t="s">
        <v>47</v>
      </c>
      <c r="B77" s="7" t="s">
        <v>2</v>
      </c>
      <c r="C77" s="12">
        <v>39459.39</v>
      </c>
    </row>
    <row r="78" spans="1:3" ht="44.25" customHeight="1">
      <c r="A78" s="3" t="s">
        <v>47</v>
      </c>
      <c r="B78" s="7" t="s">
        <v>5</v>
      </c>
      <c r="C78" s="12">
        <v>350655</v>
      </c>
    </row>
    <row r="79" spans="1:3" ht="44.25" customHeight="1">
      <c r="A79" s="3" t="s">
        <v>47</v>
      </c>
      <c r="B79" s="7" t="s">
        <v>7</v>
      </c>
      <c r="C79" s="12">
        <v>1248857</v>
      </c>
    </row>
    <row r="80" spans="1:3" ht="44.25" customHeight="1">
      <c r="A80" s="3" t="s">
        <v>47</v>
      </c>
      <c r="B80" s="7" t="s">
        <v>51</v>
      </c>
      <c r="C80" s="12">
        <v>14460</v>
      </c>
    </row>
    <row r="81" spans="1:3" ht="44.25" customHeight="1">
      <c r="A81" s="3" t="s">
        <v>47</v>
      </c>
      <c r="B81" s="7" t="s">
        <v>8</v>
      </c>
      <c r="C81" s="12">
        <v>56600</v>
      </c>
    </row>
    <row r="82" spans="1:3" ht="44.25" customHeight="1">
      <c r="A82" s="3" t="s">
        <v>47</v>
      </c>
      <c r="B82" s="7" t="s">
        <v>9</v>
      </c>
      <c r="C82" s="12">
        <v>25141</v>
      </c>
    </row>
    <row r="83" spans="1:3" ht="44.25" customHeight="1">
      <c r="A83" s="3" t="s">
        <v>47</v>
      </c>
      <c r="B83" s="7" t="s">
        <v>11</v>
      </c>
      <c r="C83" s="12">
        <v>79650</v>
      </c>
    </row>
    <row r="84" spans="1:3" ht="44.25" customHeight="1">
      <c r="A84" s="3" t="s">
        <v>47</v>
      </c>
      <c r="B84" s="7" t="s">
        <v>39</v>
      </c>
      <c r="C84" s="12">
        <v>70000</v>
      </c>
    </row>
    <row r="85" spans="1:3" ht="44.25" customHeight="1">
      <c r="A85" s="3" t="s">
        <v>50</v>
      </c>
      <c r="B85" s="7" t="s">
        <v>41</v>
      </c>
      <c r="C85" s="12">
        <v>159500</v>
      </c>
    </row>
    <row r="86" spans="1:3" ht="44.25" customHeight="1">
      <c r="A86" s="3" t="s">
        <v>47</v>
      </c>
      <c r="B86" s="7" t="s">
        <v>14</v>
      </c>
      <c r="C86" s="12">
        <v>1417</v>
      </c>
    </row>
    <row r="87" spans="1:3" ht="44.25" customHeight="1">
      <c r="A87" s="3" t="s">
        <v>47</v>
      </c>
      <c r="B87" s="7" t="s">
        <v>15</v>
      </c>
      <c r="C87" s="12">
        <v>168113</v>
      </c>
    </row>
    <row r="88" spans="1:3" ht="44.25" customHeight="1">
      <c r="A88" s="3" t="s">
        <v>50</v>
      </c>
      <c r="B88" s="7" t="s">
        <v>16</v>
      </c>
      <c r="C88" s="12">
        <v>117948</v>
      </c>
    </row>
    <row r="89" spans="1:3" ht="44.25" customHeight="1">
      <c r="A89" s="3" t="s">
        <v>47</v>
      </c>
      <c r="B89" s="7" t="s">
        <v>55</v>
      </c>
      <c r="C89" s="12">
        <v>24000</v>
      </c>
    </row>
    <row r="90" spans="1:3" ht="44.25" customHeight="1">
      <c r="A90" s="3" t="s">
        <v>47</v>
      </c>
      <c r="B90" s="7" t="s">
        <v>20</v>
      </c>
      <c r="C90" s="12">
        <v>40984</v>
      </c>
    </row>
    <row r="91" spans="1:3" ht="44.25" customHeight="1">
      <c r="A91" s="3" t="s">
        <v>47</v>
      </c>
      <c r="B91" s="7" t="s">
        <v>21</v>
      </c>
      <c r="C91" s="12">
        <f>594783+59792</f>
        <v>654575</v>
      </c>
    </row>
    <row r="92" spans="1:3" ht="44.25" customHeight="1">
      <c r="A92" s="3" t="s">
        <v>47</v>
      </c>
      <c r="B92" s="7" t="s">
        <v>22</v>
      </c>
      <c r="C92" s="12">
        <v>100550</v>
      </c>
    </row>
    <row r="93" spans="1:3" ht="44.25" customHeight="1">
      <c r="A93" s="3" t="s">
        <v>47</v>
      </c>
      <c r="B93" s="7" t="s">
        <v>23</v>
      </c>
      <c r="C93" s="12">
        <v>380574</v>
      </c>
    </row>
    <row r="94" spans="1:3" ht="44.25" customHeight="1">
      <c r="A94" s="3" t="s">
        <v>47</v>
      </c>
      <c r="B94" s="7" t="s">
        <v>24</v>
      </c>
      <c r="C94" s="12">
        <v>1078172</v>
      </c>
    </row>
    <row r="95" spans="1:3" ht="44.25" customHeight="1">
      <c r="A95" s="3" t="s">
        <v>47</v>
      </c>
      <c r="B95" s="7" t="s">
        <v>25</v>
      </c>
      <c r="C95" s="12">
        <v>96000</v>
      </c>
    </row>
    <row r="96" spans="1:3" ht="44.25" customHeight="1">
      <c r="A96" s="3" t="s">
        <v>47</v>
      </c>
      <c r="B96" s="7" t="s">
        <v>26</v>
      </c>
      <c r="C96" s="12">
        <v>19000</v>
      </c>
    </row>
    <row r="97" spans="1:3" ht="44.25" customHeight="1">
      <c r="A97" s="3" t="s">
        <v>47</v>
      </c>
      <c r="B97" s="7" t="s">
        <v>38</v>
      </c>
      <c r="C97" s="12">
        <v>122220</v>
      </c>
    </row>
    <row r="98" spans="1:3" ht="44.25" customHeight="1">
      <c r="A98" s="3" t="s">
        <v>47</v>
      </c>
      <c r="B98" s="7" t="s">
        <v>30</v>
      </c>
      <c r="C98" s="12">
        <v>242940</v>
      </c>
    </row>
    <row r="99" spans="1:3" ht="44.25" customHeight="1">
      <c r="A99" s="3" t="s">
        <v>47</v>
      </c>
      <c r="B99" s="7" t="s">
        <v>31</v>
      </c>
      <c r="C99" s="12">
        <v>8291</v>
      </c>
    </row>
    <row r="100" spans="1:3" ht="44.25" customHeight="1">
      <c r="A100" s="3" t="s">
        <v>47</v>
      </c>
      <c r="B100" s="7" t="s">
        <v>33</v>
      </c>
      <c r="C100" s="12">
        <v>1600</v>
      </c>
    </row>
    <row r="101" spans="1:3" ht="44.25" customHeight="1">
      <c r="A101" s="3" t="s">
        <v>47</v>
      </c>
      <c r="B101" s="7" t="s">
        <v>34</v>
      </c>
      <c r="C101" s="12">
        <v>232078</v>
      </c>
    </row>
    <row r="102" spans="1:3" ht="44.25" customHeight="1">
      <c r="A102" s="3" t="s">
        <v>47</v>
      </c>
      <c r="B102" s="7" t="s">
        <v>62</v>
      </c>
      <c r="C102" s="12">
        <v>23540</v>
      </c>
    </row>
    <row r="103" spans="1:3" ht="44.25" customHeight="1">
      <c r="A103" s="3" t="s">
        <v>47</v>
      </c>
      <c r="B103" s="7" t="s">
        <v>35</v>
      </c>
      <c r="C103" s="12">
        <v>128007</v>
      </c>
    </row>
    <row r="104" spans="1:3" ht="44.25" customHeight="1">
      <c r="A104" s="7" t="s">
        <v>59</v>
      </c>
      <c r="B104" s="7" t="s">
        <v>36</v>
      </c>
      <c r="C104" s="12">
        <v>53550</v>
      </c>
    </row>
    <row r="105" spans="1:3" ht="44.25" customHeight="1">
      <c r="A105" s="14" t="s">
        <v>37</v>
      </c>
      <c r="B105" s="14"/>
      <c r="C105" s="12">
        <f>SUM(C75:C104)</f>
        <v>5650859.390000001</v>
      </c>
    </row>
    <row r="106" spans="1:3" ht="44.25" customHeight="1">
      <c r="A106" s="15" t="s">
        <v>64</v>
      </c>
      <c r="B106" s="15"/>
      <c r="C106" s="15"/>
    </row>
    <row r="107" spans="1:3" ht="44.25" customHeight="1">
      <c r="A107" s="2" t="s">
        <v>44</v>
      </c>
      <c r="B107" s="2" t="s">
        <v>45</v>
      </c>
      <c r="C107" s="2" t="s">
        <v>46</v>
      </c>
    </row>
    <row r="108" spans="1:3" ht="44.25" customHeight="1">
      <c r="A108" s="3" t="s">
        <v>47</v>
      </c>
      <c r="B108" s="7" t="s">
        <v>1</v>
      </c>
      <c r="C108" s="12">
        <v>127296</v>
      </c>
    </row>
    <row r="109" spans="1:3" ht="44.25" customHeight="1">
      <c r="A109" s="3" t="s">
        <v>47</v>
      </c>
      <c r="B109" s="7" t="s">
        <v>2</v>
      </c>
      <c r="C109" s="12">
        <v>25646.85</v>
      </c>
    </row>
    <row r="110" spans="1:3" ht="44.25" customHeight="1">
      <c r="A110" s="3" t="s">
        <v>47</v>
      </c>
      <c r="B110" s="7" t="s">
        <v>3</v>
      </c>
      <c r="C110" s="12">
        <v>23750</v>
      </c>
    </row>
    <row r="111" spans="1:3" ht="44.25" customHeight="1">
      <c r="A111" s="3" t="s">
        <v>47</v>
      </c>
      <c r="B111" s="7" t="s">
        <v>4</v>
      </c>
      <c r="C111" s="12">
        <v>248340</v>
      </c>
    </row>
    <row r="112" spans="1:3" ht="44.25" customHeight="1">
      <c r="A112" s="3" t="s">
        <v>47</v>
      </c>
      <c r="B112" s="7" t="s">
        <v>5</v>
      </c>
      <c r="C112" s="12">
        <v>803472</v>
      </c>
    </row>
    <row r="113" spans="1:3" ht="44.25" customHeight="1">
      <c r="A113" s="3" t="s">
        <v>47</v>
      </c>
      <c r="B113" s="7" t="s">
        <v>7</v>
      </c>
      <c r="C113" s="12">
        <v>2028264</v>
      </c>
    </row>
    <row r="114" spans="1:3" ht="44.25" customHeight="1">
      <c r="A114" s="3" t="s">
        <v>47</v>
      </c>
      <c r="B114" s="7" t="s">
        <v>51</v>
      </c>
      <c r="C114" s="12">
        <v>16505</v>
      </c>
    </row>
    <row r="115" spans="1:3" ht="44.25" customHeight="1">
      <c r="A115" s="3" t="s">
        <v>47</v>
      </c>
      <c r="B115" s="7" t="s">
        <v>8</v>
      </c>
      <c r="C115" s="12">
        <v>80150</v>
      </c>
    </row>
    <row r="116" spans="1:3" ht="44.25" customHeight="1">
      <c r="A116" s="3" t="s">
        <v>47</v>
      </c>
      <c r="B116" s="7" t="s">
        <v>9</v>
      </c>
      <c r="C116" s="12">
        <v>73055</v>
      </c>
    </row>
    <row r="117" spans="1:3" ht="44.25" customHeight="1">
      <c r="A117" s="3" t="s">
        <v>47</v>
      </c>
      <c r="B117" s="7" t="s">
        <v>11</v>
      </c>
      <c r="C117" s="12">
        <v>79272</v>
      </c>
    </row>
    <row r="118" spans="1:3" ht="44.25" customHeight="1">
      <c r="A118" s="3" t="s">
        <v>47</v>
      </c>
      <c r="B118" s="7" t="s">
        <v>65</v>
      </c>
      <c r="C118" s="12">
        <v>100002</v>
      </c>
    </row>
    <row r="119" spans="1:3" ht="44.25" customHeight="1">
      <c r="A119" s="3" t="s">
        <v>47</v>
      </c>
      <c r="B119" s="7" t="s">
        <v>40</v>
      </c>
      <c r="C119" s="12">
        <v>49450</v>
      </c>
    </row>
    <row r="120" spans="1:3" ht="44.25" customHeight="1">
      <c r="A120" s="3" t="s">
        <v>47</v>
      </c>
      <c r="B120" s="7" t="s">
        <v>14</v>
      </c>
      <c r="C120" s="12">
        <v>5295</v>
      </c>
    </row>
    <row r="121" spans="1:3" ht="44.25" customHeight="1">
      <c r="A121" s="3" t="s">
        <v>47</v>
      </c>
      <c r="B121" s="7" t="s">
        <v>15</v>
      </c>
      <c r="C121" s="12">
        <v>281986</v>
      </c>
    </row>
    <row r="122" spans="1:3" ht="44.25" customHeight="1">
      <c r="A122" s="3" t="s">
        <v>47</v>
      </c>
      <c r="B122" s="7" t="s">
        <v>16</v>
      </c>
      <c r="C122" s="12">
        <v>7150</v>
      </c>
    </row>
    <row r="123" spans="1:3" ht="44.25" customHeight="1">
      <c r="A123" s="3" t="s">
        <v>47</v>
      </c>
      <c r="B123" s="7" t="s">
        <v>55</v>
      </c>
      <c r="C123" s="12">
        <v>19000</v>
      </c>
    </row>
    <row r="124" spans="1:3" ht="44.25" customHeight="1">
      <c r="A124" s="3" t="s">
        <v>47</v>
      </c>
      <c r="B124" s="7" t="s">
        <v>20</v>
      </c>
      <c r="C124" s="12">
        <v>27500</v>
      </c>
    </row>
    <row r="125" spans="1:3" ht="44.25" customHeight="1">
      <c r="A125" s="3" t="s">
        <v>47</v>
      </c>
      <c r="B125" s="7" t="s">
        <v>21</v>
      </c>
      <c r="C125" s="12">
        <v>595196</v>
      </c>
    </row>
    <row r="126" spans="1:3" ht="44.25" customHeight="1">
      <c r="A126" s="3" t="s">
        <v>50</v>
      </c>
      <c r="B126" s="7" t="s">
        <v>22</v>
      </c>
      <c r="C126" s="12">
        <v>76534</v>
      </c>
    </row>
    <row r="127" spans="1:3" ht="44.25" customHeight="1">
      <c r="A127" s="3" t="s">
        <v>50</v>
      </c>
      <c r="B127" s="7" t="s">
        <v>23</v>
      </c>
      <c r="C127" s="12">
        <v>318810</v>
      </c>
    </row>
    <row r="128" spans="1:3" ht="44.25" customHeight="1">
      <c r="A128" s="3" t="s">
        <v>47</v>
      </c>
      <c r="B128" s="7" t="s">
        <v>24</v>
      </c>
      <c r="C128" s="12">
        <v>1552771</v>
      </c>
    </row>
    <row r="129" spans="1:3" ht="44.25" customHeight="1">
      <c r="A129" s="3" t="s">
        <v>50</v>
      </c>
      <c r="B129" s="7" t="s">
        <v>25</v>
      </c>
      <c r="C129" s="12">
        <v>144000</v>
      </c>
    </row>
    <row r="130" spans="1:3" ht="44.25" customHeight="1">
      <c r="A130" s="3" t="s">
        <v>47</v>
      </c>
      <c r="B130" s="7" t="s">
        <v>26</v>
      </c>
      <c r="C130" s="12">
        <v>22400</v>
      </c>
    </row>
    <row r="131" spans="1:3" ht="44.25" customHeight="1">
      <c r="A131" s="3" t="s">
        <v>47</v>
      </c>
      <c r="B131" s="7" t="s">
        <v>30</v>
      </c>
      <c r="C131" s="12">
        <v>1043760</v>
      </c>
    </row>
    <row r="132" spans="1:3" ht="44.25" customHeight="1">
      <c r="A132" s="3" t="s">
        <v>50</v>
      </c>
      <c r="B132" s="7" t="s">
        <v>31</v>
      </c>
      <c r="C132" s="12">
        <v>8259</v>
      </c>
    </row>
    <row r="133" spans="1:3" ht="44.25" customHeight="1">
      <c r="A133" s="3" t="s">
        <v>50</v>
      </c>
      <c r="B133" s="7" t="s">
        <v>33</v>
      </c>
      <c r="C133" s="12">
        <v>10360</v>
      </c>
    </row>
    <row r="134" spans="1:3" ht="44.25" customHeight="1">
      <c r="A134" s="3" t="s">
        <v>50</v>
      </c>
      <c r="B134" s="7" t="s">
        <v>34</v>
      </c>
      <c r="C134" s="12">
        <v>350023</v>
      </c>
    </row>
    <row r="135" spans="1:3" ht="44.25" customHeight="1">
      <c r="A135" s="3" t="s">
        <v>47</v>
      </c>
      <c r="B135" s="7" t="s">
        <v>62</v>
      </c>
      <c r="C135" s="12">
        <v>11050</v>
      </c>
    </row>
    <row r="136" spans="1:3" ht="44.25" customHeight="1">
      <c r="A136" s="3" t="s">
        <v>47</v>
      </c>
      <c r="B136" s="7" t="s">
        <v>35</v>
      </c>
      <c r="C136" s="12">
        <v>93751</v>
      </c>
    </row>
    <row r="137" spans="1:3" ht="44.25" customHeight="1">
      <c r="A137" s="3" t="s">
        <v>66</v>
      </c>
      <c r="B137" s="7" t="s">
        <v>36</v>
      </c>
      <c r="C137" s="12">
        <v>310301</v>
      </c>
    </row>
    <row r="138" spans="1:3" ht="44.25" customHeight="1">
      <c r="A138" s="14" t="s">
        <v>37</v>
      </c>
      <c r="B138" s="14"/>
      <c r="C138" s="12">
        <f>SUM(C108:C137)</f>
        <v>8533348.85</v>
      </c>
    </row>
    <row r="139" spans="1:3" ht="44.25" customHeight="1">
      <c r="A139" s="15" t="s">
        <v>67</v>
      </c>
      <c r="B139" s="15"/>
      <c r="C139" s="15"/>
    </row>
    <row r="140" spans="1:3" ht="44.25" customHeight="1">
      <c r="A140" s="2" t="s">
        <v>44</v>
      </c>
      <c r="B140" s="2" t="s">
        <v>45</v>
      </c>
      <c r="C140" s="2" t="s">
        <v>46</v>
      </c>
    </row>
    <row r="141" spans="1:3" ht="44.25" customHeight="1">
      <c r="A141" s="3" t="s">
        <v>47</v>
      </c>
      <c r="B141" s="7" t="s">
        <v>0</v>
      </c>
      <c r="C141" s="8">
        <v>322728</v>
      </c>
    </row>
    <row r="142" spans="1:3" ht="44.25" customHeight="1">
      <c r="A142" s="3" t="s">
        <v>47</v>
      </c>
      <c r="B142" s="7" t="s">
        <v>1</v>
      </c>
      <c r="C142" s="10">
        <v>530738</v>
      </c>
    </row>
    <row r="143" spans="1:3" ht="44.25" customHeight="1">
      <c r="A143" s="3" t="s">
        <v>47</v>
      </c>
      <c r="B143" s="7" t="s">
        <v>2</v>
      </c>
      <c r="C143" s="10">
        <v>24138.81</v>
      </c>
    </row>
    <row r="144" spans="1:3" ht="44.25" customHeight="1">
      <c r="A144" s="3" t="s">
        <v>47</v>
      </c>
      <c r="B144" s="7" t="s">
        <v>3</v>
      </c>
      <c r="C144" s="10">
        <v>15200</v>
      </c>
    </row>
    <row r="145" spans="1:3" ht="44.25" customHeight="1">
      <c r="A145" s="3" t="s">
        <v>47</v>
      </c>
      <c r="B145" s="7" t="s">
        <v>4</v>
      </c>
      <c r="C145" s="10">
        <v>476646</v>
      </c>
    </row>
    <row r="146" spans="1:3" ht="44.25" customHeight="1">
      <c r="A146" s="3" t="s">
        <v>47</v>
      </c>
      <c r="B146" s="7" t="s">
        <v>5</v>
      </c>
      <c r="C146" s="10">
        <v>735250</v>
      </c>
    </row>
    <row r="147" spans="1:3" ht="44.25" customHeight="1">
      <c r="A147" s="3" t="s">
        <v>47</v>
      </c>
      <c r="B147" s="7" t="s">
        <v>6</v>
      </c>
      <c r="C147" s="10">
        <v>340124.4</v>
      </c>
    </row>
    <row r="148" spans="1:3" ht="44.25" customHeight="1">
      <c r="A148" s="3" t="s">
        <v>47</v>
      </c>
      <c r="B148" s="7" t="s">
        <v>7</v>
      </c>
      <c r="C148" s="10">
        <v>2221793</v>
      </c>
    </row>
    <row r="149" spans="1:3" ht="44.25" customHeight="1">
      <c r="A149" s="3" t="s">
        <v>47</v>
      </c>
      <c r="B149" s="7" t="s">
        <v>8</v>
      </c>
      <c r="C149" s="10">
        <v>742128</v>
      </c>
    </row>
    <row r="150" spans="1:3" ht="44.25" customHeight="1">
      <c r="A150" s="3" t="s">
        <v>47</v>
      </c>
      <c r="B150" s="7" t="s">
        <v>9</v>
      </c>
      <c r="C150" s="10">
        <v>173044</v>
      </c>
    </row>
    <row r="151" spans="1:3" ht="44.25" customHeight="1">
      <c r="A151" s="3" t="s">
        <v>47</v>
      </c>
      <c r="B151" s="7" t="s">
        <v>10</v>
      </c>
      <c r="C151" s="10">
        <v>12136</v>
      </c>
    </row>
    <row r="152" spans="1:3" ht="44.25" customHeight="1">
      <c r="A152" s="3" t="s">
        <v>47</v>
      </c>
      <c r="B152" s="7" t="s">
        <v>11</v>
      </c>
      <c r="C152" s="10">
        <v>75915</v>
      </c>
    </row>
    <row r="153" spans="1:3" ht="44.25" customHeight="1">
      <c r="A153" s="3" t="s">
        <v>47</v>
      </c>
      <c r="B153" s="7" t="s">
        <v>12</v>
      </c>
      <c r="C153" s="10">
        <v>78730</v>
      </c>
    </row>
    <row r="154" spans="1:3" ht="44.25" customHeight="1">
      <c r="A154" s="3" t="s">
        <v>47</v>
      </c>
      <c r="B154" s="7" t="s">
        <v>13</v>
      </c>
      <c r="C154" s="8">
        <v>735450</v>
      </c>
    </row>
    <row r="155" spans="1:3" ht="44.25" customHeight="1">
      <c r="A155" s="3" t="s">
        <v>47</v>
      </c>
      <c r="B155" s="7" t="s">
        <v>14</v>
      </c>
      <c r="C155" s="10">
        <v>27699</v>
      </c>
    </row>
    <row r="156" spans="1:3" ht="44.25" customHeight="1">
      <c r="A156" s="3" t="s">
        <v>47</v>
      </c>
      <c r="B156" s="7" t="s">
        <v>15</v>
      </c>
      <c r="C156" s="10">
        <v>722584</v>
      </c>
    </row>
    <row r="157" spans="1:3" ht="44.25" customHeight="1">
      <c r="A157" s="3" t="s">
        <v>47</v>
      </c>
      <c r="B157" s="7" t="s">
        <v>16</v>
      </c>
      <c r="C157" s="10">
        <v>527381</v>
      </c>
    </row>
    <row r="158" spans="1:3" ht="44.25" customHeight="1">
      <c r="A158" s="3" t="s">
        <v>47</v>
      </c>
      <c r="B158" s="7" t="s">
        <v>17</v>
      </c>
      <c r="C158" s="10">
        <v>15000</v>
      </c>
    </row>
    <row r="159" spans="1:3" ht="44.25" customHeight="1">
      <c r="A159" s="3" t="s">
        <v>47</v>
      </c>
      <c r="B159" s="7" t="s">
        <v>18</v>
      </c>
      <c r="C159" s="10">
        <v>709850</v>
      </c>
    </row>
    <row r="160" spans="1:3" ht="44.25" customHeight="1">
      <c r="A160" s="3" t="s">
        <v>47</v>
      </c>
      <c r="B160" s="7" t="s">
        <v>19</v>
      </c>
      <c r="C160" s="10">
        <v>17600</v>
      </c>
    </row>
    <row r="161" spans="1:3" ht="44.25" customHeight="1">
      <c r="A161" s="4" t="s">
        <v>50</v>
      </c>
      <c r="B161" s="7" t="s">
        <v>20</v>
      </c>
      <c r="C161" s="10">
        <v>79625</v>
      </c>
    </row>
    <row r="162" spans="1:3" ht="44.25" customHeight="1">
      <c r="A162" s="3" t="s">
        <v>47</v>
      </c>
      <c r="B162" s="7" t="s">
        <v>21</v>
      </c>
      <c r="C162" s="10">
        <v>589995</v>
      </c>
    </row>
    <row r="163" spans="1:3" ht="44.25" customHeight="1">
      <c r="A163" s="3" t="s">
        <v>47</v>
      </c>
      <c r="B163" s="7" t="s">
        <v>22</v>
      </c>
      <c r="C163" s="10">
        <v>260405</v>
      </c>
    </row>
    <row r="164" spans="1:3" ht="44.25" customHeight="1">
      <c r="A164" s="3" t="s">
        <v>47</v>
      </c>
      <c r="B164" s="7" t="s">
        <v>23</v>
      </c>
      <c r="C164" s="10">
        <v>1351856</v>
      </c>
    </row>
    <row r="165" spans="1:3" ht="44.25" customHeight="1">
      <c r="A165" s="3" t="s">
        <v>47</v>
      </c>
      <c r="B165" s="7" t="s">
        <v>24</v>
      </c>
      <c r="C165" s="10">
        <v>1197611</v>
      </c>
    </row>
    <row r="166" spans="1:3" ht="44.25" customHeight="1">
      <c r="A166" s="3" t="s">
        <v>47</v>
      </c>
      <c r="B166" s="7" t="s">
        <v>25</v>
      </c>
      <c r="C166" s="10">
        <v>145000</v>
      </c>
    </row>
    <row r="167" spans="1:3" ht="44.25" customHeight="1">
      <c r="A167" s="3" t="s">
        <v>47</v>
      </c>
      <c r="B167" s="7" t="s">
        <v>26</v>
      </c>
      <c r="C167" s="10">
        <v>18500</v>
      </c>
    </row>
    <row r="168" spans="1:3" ht="44.25" customHeight="1">
      <c r="A168" s="3" t="s">
        <v>47</v>
      </c>
      <c r="B168" s="7" t="s">
        <v>27</v>
      </c>
      <c r="C168" s="10">
        <v>496500</v>
      </c>
    </row>
    <row r="169" spans="1:3" ht="44.25" customHeight="1">
      <c r="A169" s="3" t="s">
        <v>47</v>
      </c>
      <c r="B169" s="7" t="s">
        <v>28</v>
      </c>
      <c r="C169" s="10">
        <v>345800</v>
      </c>
    </row>
    <row r="170" spans="1:3" ht="44.25" customHeight="1">
      <c r="A170" s="3" t="s">
        <v>47</v>
      </c>
      <c r="B170" s="7" t="s">
        <v>29</v>
      </c>
      <c r="C170" s="10">
        <v>153640</v>
      </c>
    </row>
    <row r="171" spans="1:3" ht="44.25" customHeight="1">
      <c r="A171" s="3" t="s">
        <v>47</v>
      </c>
      <c r="B171" s="7" t="s">
        <v>30</v>
      </c>
      <c r="C171" s="10">
        <v>953760</v>
      </c>
    </row>
    <row r="172" spans="1:3" ht="44.25" customHeight="1">
      <c r="A172" s="3" t="s">
        <v>47</v>
      </c>
      <c r="B172" s="7" t="s">
        <v>31</v>
      </c>
      <c r="C172" s="10">
        <v>6404</v>
      </c>
    </row>
    <row r="173" spans="1:3" ht="44.25" customHeight="1">
      <c r="A173" s="3" t="s">
        <v>47</v>
      </c>
      <c r="B173" s="7" t="s">
        <v>32</v>
      </c>
      <c r="C173" s="10">
        <v>732100</v>
      </c>
    </row>
    <row r="174" spans="1:3" ht="44.25" customHeight="1">
      <c r="A174" s="3" t="s">
        <v>47</v>
      </c>
      <c r="B174" s="7" t="s">
        <v>33</v>
      </c>
      <c r="C174" s="10">
        <v>37627</v>
      </c>
    </row>
    <row r="175" spans="1:3" ht="44.25" customHeight="1">
      <c r="A175" s="3" t="s">
        <v>47</v>
      </c>
      <c r="B175" s="7" t="s">
        <v>34</v>
      </c>
      <c r="C175" s="10">
        <v>551631</v>
      </c>
    </row>
    <row r="176" spans="1:3" ht="44.25" customHeight="1">
      <c r="A176" s="3" t="s">
        <v>47</v>
      </c>
      <c r="B176" s="7" t="s">
        <v>35</v>
      </c>
      <c r="C176" s="10">
        <v>1224469</v>
      </c>
    </row>
    <row r="177" spans="1:3" ht="44.25" customHeight="1">
      <c r="A177" s="7" t="s">
        <v>59</v>
      </c>
      <c r="B177" s="7" t="s">
        <v>36</v>
      </c>
      <c r="C177" s="10">
        <v>237700</v>
      </c>
    </row>
    <row r="178" spans="1:3" ht="44.25" customHeight="1">
      <c r="A178" s="13" t="s">
        <v>37</v>
      </c>
      <c r="B178" s="13"/>
      <c r="C178" s="10">
        <f>SUM(C141:C177)</f>
        <v>16886758.21</v>
      </c>
    </row>
    <row r="179" spans="1:3" ht="44.25" customHeight="1">
      <c r="A179" s="5"/>
      <c r="B179" s="5"/>
      <c r="C179" s="5"/>
    </row>
    <row r="180" spans="1:3" ht="44.25" customHeight="1">
      <c r="A180" s="5"/>
      <c r="B180" s="5"/>
      <c r="C180" s="5"/>
    </row>
    <row r="181" spans="1:3" ht="44.25" customHeight="1">
      <c r="A181" s="5"/>
      <c r="B181" s="5"/>
      <c r="C181" s="5"/>
    </row>
    <row r="182" spans="1:3" ht="44.25" customHeight="1">
      <c r="A182" s="5"/>
      <c r="B182" s="5"/>
      <c r="C182" s="5"/>
    </row>
    <row r="183" spans="1:3" ht="44.25" customHeight="1">
      <c r="A183" s="5"/>
      <c r="B183" s="5"/>
      <c r="C183" s="5"/>
    </row>
    <row r="184" spans="1:3" ht="44.25" customHeight="1">
      <c r="A184" s="5"/>
      <c r="B184" s="5"/>
      <c r="C184" s="5"/>
    </row>
  </sheetData>
  <sheetProtection/>
  <mergeCells count="11">
    <mergeCell ref="A1:C1"/>
    <mergeCell ref="A2:C2"/>
    <mergeCell ref="A38:B38"/>
    <mergeCell ref="A39:C39"/>
    <mergeCell ref="A178:B178"/>
    <mergeCell ref="A72:B72"/>
    <mergeCell ref="A73:C73"/>
    <mergeCell ref="A105:B105"/>
    <mergeCell ref="A106:C106"/>
    <mergeCell ref="A138:B138"/>
    <mergeCell ref="A139:C139"/>
  </mergeCell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 OFFICE</dc:creator>
  <cp:keywords/>
  <dc:description/>
  <cp:lastModifiedBy>918978336358</cp:lastModifiedBy>
  <cp:lastPrinted>2024-01-25T18:37:28Z</cp:lastPrinted>
  <dcterms:created xsi:type="dcterms:W3CDTF">2024-01-25T18:24:16Z</dcterms:created>
  <dcterms:modified xsi:type="dcterms:W3CDTF">2024-01-25T18:37:57Z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